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6095" windowHeight="8640" tabRatio="269"/>
  </bookViews>
  <sheets>
    <sheet name="Chi GV" sheetId="1" r:id="rId1"/>
    <sheet name="Sheet2" sheetId="2" r:id="rId2"/>
    <sheet name="Sheet3" sheetId="3" r:id="rId3"/>
  </sheets>
  <definedNames>
    <definedName name="_xlnm.Print_Area" localSheetId="0">'Chi GV'!$A$1:$J$38</definedName>
  </definedNames>
  <calcPr calcId="124519"/>
</workbook>
</file>

<file path=xl/calcChain.xml><?xml version="1.0" encoding="utf-8"?>
<calcChain xmlns="http://schemas.openxmlformats.org/spreadsheetml/2006/main">
  <c r="C37" i="1"/>
  <c r="E37" s="1"/>
  <c r="J36"/>
  <c r="H36"/>
  <c r="J35"/>
  <c r="H35"/>
  <c r="I36" l="1"/>
  <c r="I35"/>
  <c r="J37"/>
  <c r="C28"/>
  <c r="H27"/>
  <c r="E27"/>
  <c r="C26"/>
  <c r="E26" s="1"/>
  <c r="J25"/>
  <c r="I25" s="1"/>
  <c r="H25"/>
  <c r="J24"/>
  <c r="H24"/>
  <c r="J27" l="1"/>
  <c r="I27"/>
  <c r="I24"/>
  <c r="E28"/>
  <c r="J26"/>
  <c r="J17"/>
  <c r="I17"/>
  <c r="C17"/>
  <c r="C14"/>
  <c r="H14" s="1"/>
  <c r="H13"/>
  <c r="E13"/>
  <c r="H12"/>
  <c r="E12"/>
  <c r="F11"/>
  <c r="C11"/>
  <c r="H10"/>
  <c r="E10"/>
  <c r="H9"/>
  <c r="E9"/>
  <c r="J10" l="1"/>
  <c r="I10" s="1"/>
  <c r="E14"/>
  <c r="J12"/>
  <c r="E11"/>
  <c r="J9"/>
  <c r="I9" s="1"/>
  <c r="J14"/>
  <c r="I14" s="1"/>
  <c r="I12"/>
  <c r="J11"/>
  <c r="J13"/>
  <c r="I13" s="1"/>
  <c r="J18" l="1"/>
  <c r="J28"/>
  <c r="J29" s="1"/>
  <c r="H28"/>
  <c r="I28" s="1"/>
  <c r="H11"/>
  <c r="I11" s="1"/>
  <c r="I18" s="1"/>
  <c r="H37"/>
  <c r="I37" s="1"/>
  <c r="H26"/>
  <c r="I26" s="1"/>
  <c r="I29" s="1"/>
  <c r="H18" l="1"/>
  <c r="H29"/>
</calcChain>
</file>

<file path=xl/sharedStrings.xml><?xml version="1.0" encoding="utf-8"?>
<sst xmlns="http://schemas.openxmlformats.org/spreadsheetml/2006/main" count="161" uniqueCount="30">
  <si>
    <t>Sỉ số</t>
  </si>
  <si>
    <t>Số lớp</t>
  </si>
  <si>
    <t>Số sv dư</t>
  </si>
  <si>
    <t>Trả lương</t>
  </si>
  <si>
    <t>Tổng</t>
  </si>
  <si>
    <t>Học phí</t>
  </si>
  <si>
    <t>Tổng thu</t>
  </si>
  <si>
    <t xml:space="preserve">Trích 30% </t>
  </si>
  <si>
    <t>Tổng số theo danh sách</t>
  </si>
  <si>
    <t>CAO ĐẲNG/Trung cấp/Tổng</t>
  </si>
  <si>
    <t>A 2 a</t>
  </si>
  <si>
    <t>A 2 b</t>
  </si>
  <si>
    <t>* Số lớp B1</t>
  </si>
  <si>
    <t>* Lớp A 2 a</t>
  </si>
  <si>
    <t>*Lớp A 2 b</t>
  </si>
  <si>
    <t>UBND THÀNH PHỐ HỒ CHÍ MINH</t>
  </si>
  <si>
    <t>CỘNG HÒA  XÃ HỘI CHỦ NGHĨA VIỆT NAM</t>
  </si>
  <si>
    <t xml:space="preserve"> TRƯỜNG CAO ĐẲNG KỸ THUẬT  </t>
  </si>
  <si>
    <t>Độc lập - Tự do - Hạnh phúc</t>
  </si>
  <si>
    <t>LÝ TỰ TRỌNG TP.  HỒ CHÍ MINH</t>
  </si>
  <si>
    <t>Thù lao tối thiểu</t>
  </si>
  <si>
    <t>CĐ</t>
  </si>
  <si>
    <t>TC</t>
  </si>
  <si>
    <t>B1a</t>
  </si>
  <si>
    <t>* Số lớp B1a</t>
  </si>
  <si>
    <t>* Lớp B1a</t>
  </si>
  <si>
    <t>Tháng 9-10</t>
  </si>
  <si>
    <t>Tháng 10-11</t>
  </si>
  <si>
    <t>Tháng 11-12</t>
  </si>
  <si>
    <t>BẢNG DỰ TRÙ THU CHI LỚP ÔN TIẾNG ANH KHÓA 2013  CAO ĐẲNG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</si>
</sst>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_);_(@_)"/>
    <numFmt numFmtId="165" formatCode="_(* #,##0_);_(* \(#,##0\);_(* &quot;-&quot;??_);_(@_)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4"/>
      <color rgb="FF0070C0"/>
      <name val="Calibri"/>
      <family val="2"/>
      <scheme val="minor"/>
    </font>
    <font>
      <b/>
      <sz val="10"/>
      <name val="Times New Roman"/>
      <family val="1"/>
    </font>
    <font>
      <b/>
      <sz val="14"/>
      <color rgb="FFFF0000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2"/>
      <color rgb="FF0070C0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"/>
      <color theme="1"/>
      <name val="Calibri"/>
      <family val="2"/>
      <scheme val="minor"/>
    </font>
    <font>
      <b/>
      <i/>
      <sz val="12"/>
      <color rgb="FF0070C0"/>
      <name val="Times New Roman"/>
      <family val="1"/>
    </font>
    <font>
      <b/>
      <i/>
      <sz val="12"/>
      <color rgb="FF0070C0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Calibri"/>
      <family val="2"/>
      <scheme val="minor"/>
    </font>
    <font>
      <b/>
      <sz val="12"/>
      <color rgb="FF0070C0"/>
      <name val="Times New Roman"/>
      <family val="1"/>
    </font>
    <font>
      <b/>
      <i/>
      <u/>
      <sz val="12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8" fillId="0" borderId="0" xfId="0" applyFont="1" applyAlignment="1">
      <alignment horizontal="center"/>
    </xf>
    <xf numFmtId="0" fontId="11" fillId="0" borderId="1" xfId="0" applyFont="1" applyBorder="1"/>
    <xf numFmtId="0" fontId="12" fillId="0" borderId="1" xfId="0" applyFont="1" applyBorder="1"/>
    <xf numFmtId="0" fontId="13" fillId="0" borderId="0" xfId="0" applyFont="1"/>
    <xf numFmtId="0" fontId="12" fillId="0" borderId="0" xfId="0" applyFont="1" applyBorder="1" applyAlignment="1">
      <alignment horizontal="center"/>
    </xf>
    <xf numFmtId="0" fontId="14" fillId="0" borderId="1" xfId="0" applyFont="1" applyBorder="1"/>
    <xf numFmtId="0" fontId="12" fillId="0" borderId="0" xfId="0" applyFont="1" applyBorder="1"/>
    <xf numFmtId="165" fontId="12" fillId="0" borderId="1" xfId="1" applyNumberFormat="1" applyFont="1" applyBorder="1"/>
    <xf numFmtId="0" fontId="14" fillId="0" borderId="1" xfId="0" applyFont="1" applyBorder="1" applyAlignment="1">
      <alignment horizontal="center"/>
    </xf>
    <xf numFmtId="0" fontId="12" fillId="0" borderId="0" xfId="0" applyFont="1"/>
    <xf numFmtId="0" fontId="14" fillId="0" borderId="0" xfId="0" applyFont="1"/>
    <xf numFmtId="164" fontId="9" fillId="0" borderId="1" xfId="0" applyNumberFormat="1" applyFont="1" applyBorder="1"/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left"/>
    </xf>
    <xf numFmtId="0" fontId="17" fillId="0" borderId="1" xfId="0" applyFont="1" applyBorder="1" applyAlignment="1">
      <alignment horizontal="center"/>
    </xf>
    <xf numFmtId="0" fontId="17" fillId="0" borderId="2" xfId="0" applyFont="1" applyBorder="1"/>
    <xf numFmtId="0" fontId="17" fillId="0" borderId="1" xfId="0" applyFont="1" applyBorder="1"/>
    <xf numFmtId="165" fontId="17" fillId="0" borderId="1" xfId="1" applyNumberFormat="1" applyFont="1" applyBorder="1"/>
    <xf numFmtId="164" fontId="17" fillId="0" borderId="1" xfId="0" applyNumberFormat="1" applyFont="1" applyBorder="1"/>
    <xf numFmtId="0" fontId="17" fillId="0" borderId="0" xfId="0" applyFont="1"/>
    <xf numFmtId="0" fontId="18" fillId="0" borderId="1" xfId="0" applyFont="1" applyBorder="1" applyAlignment="1">
      <alignment horizontal="left"/>
    </xf>
    <xf numFmtId="0" fontId="19" fillId="0" borderId="1" xfId="0" applyFont="1" applyBorder="1" applyAlignment="1">
      <alignment horizontal="center"/>
    </xf>
    <xf numFmtId="0" fontId="19" fillId="0" borderId="2" xfId="0" applyFont="1" applyBorder="1"/>
    <xf numFmtId="0" fontId="19" fillId="0" borderId="1" xfId="0" applyFont="1" applyBorder="1"/>
    <xf numFmtId="164" fontId="19" fillId="0" borderId="1" xfId="0" applyNumberFormat="1" applyFont="1" applyBorder="1"/>
    <xf numFmtId="0" fontId="19" fillId="0" borderId="0" xfId="0" applyFont="1"/>
    <xf numFmtId="0" fontId="13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12" fillId="0" borderId="2" xfId="0" applyFont="1" applyBorder="1"/>
    <xf numFmtId="165" fontId="12" fillId="0" borderId="2" xfId="1" applyNumberFormat="1" applyFont="1" applyBorder="1"/>
    <xf numFmtId="0" fontId="20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9" fillId="0" borderId="2" xfId="0" applyFont="1" applyBorder="1"/>
    <xf numFmtId="0" fontId="9" fillId="0" borderId="1" xfId="0" applyFont="1" applyBorder="1"/>
    <xf numFmtId="165" fontId="9" fillId="0" borderId="1" xfId="1" applyNumberFormat="1" applyFont="1" applyBorder="1"/>
    <xf numFmtId="165" fontId="21" fillId="0" borderId="2" xfId="1" applyNumberFormat="1" applyFont="1" applyBorder="1"/>
    <xf numFmtId="0" fontId="22" fillId="0" borderId="1" xfId="0" applyFont="1" applyBorder="1" applyAlignment="1">
      <alignment horizontal="left"/>
    </xf>
    <xf numFmtId="0" fontId="14" fillId="0" borderId="2" xfId="0" applyFont="1" applyBorder="1"/>
    <xf numFmtId="164" fontId="14" fillId="0" borderId="1" xfId="0" applyNumberFormat="1" applyFont="1" applyBorder="1"/>
    <xf numFmtId="165" fontId="14" fillId="0" borderId="1" xfId="1" applyNumberFormat="1" applyFont="1" applyBorder="1"/>
    <xf numFmtId="165" fontId="14" fillId="0" borderId="2" xfId="1" applyNumberFormat="1" applyFont="1" applyBorder="1"/>
    <xf numFmtId="0" fontId="15" fillId="0" borderId="0" xfId="0" applyFont="1" applyAlignment="1">
      <alignment horizontal="center"/>
    </xf>
    <xf numFmtId="165" fontId="12" fillId="0" borderId="0" xfId="1" applyNumberFormat="1" applyFont="1" applyBorder="1"/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0" fillId="0" borderId="0" xfId="0" applyFont="1"/>
    <xf numFmtId="0" fontId="22" fillId="0" borderId="0" xfId="0" applyFont="1"/>
    <xf numFmtId="165" fontId="24" fillId="0" borderId="2" xfId="1" applyNumberFormat="1" applyFont="1" applyBorder="1"/>
    <xf numFmtId="0" fontId="14" fillId="0" borderId="1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7" fillId="0" borderId="0" xfId="0" applyFont="1"/>
    <xf numFmtId="0" fontId="25" fillId="0" borderId="0" xfId="0" applyFont="1"/>
    <xf numFmtId="0" fontId="14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left"/>
    </xf>
    <xf numFmtId="0" fontId="26" fillId="0" borderId="0" xfId="0" applyFont="1"/>
    <xf numFmtId="0" fontId="11" fillId="0" borderId="0" xfId="0" applyFont="1" applyBorder="1" applyAlignment="1">
      <alignment horizontal="center"/>
    </xf>
    <xf numFmtId="0" fontId="27" fillId="0" borderId="1" xfId="0" applyFont="1" applyBorder="1"/>
    <xf numFmtId="0" fontId="11" fillId="0" borderId="0" xfId="0" applyFont="1" applyBorder="1"/>
    <xf numFmtId="165" fontId="11" fillId="0" borderId="1" xfId="1" applyNumberFormat="1" applyFont="1" applyBorder="1"/>
    <xf numFmtId="0" fontId="27" fillId="0" borderId="1" xfId="0" applyFont="1" applyBorder="1" applyAlignment="1">
      <alignment horizontal="left"/>
    </xf>
    <xf numFmtId="0" fontId="11" fillId="0" borderId="0" xfId="0" applyFont="1"/>
    <xf numFmtId="0" fontId="0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495300</xdr:colOff>
      <xdr:row>2</xdr:row>
      <xdr:rowOff>104775</xdr:rowOff>
    </xdr:from>
    <xdr:to>
      <xdr:col>8</xdr:col>
      <xdr:colOff>47625</xdr:colOff>
      <xdr:row>2</xdr:row>
      <xdr:rowOff>104775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5657850" y="485775"/>
          <a:ext cx="781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342900</xdr:colOff>
      <xdr:row>3</xdr:row>
      <xdr:rowOff>95250</xdr:rowOff>
    </xdr:from>
    <xdr:to>
      <xdr:col>1</xdr:col>
      <xdr:colOff>561975</xdr:colOff>
      <xdr:row>3</xdr:row>
      <xdr:rowOff>95250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42900" y="666750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P38"/>
  <sheetViews>
    <sheetView tabSelected="1" workbookViewId="0">
      <selection activeCell="G5" sqref="G5"/>
    </sheetView>
  </sheetViews>
  <sheetFormatPr defaultRowHeight="15"/>
  <cols>
    <col min="1" max="1" width="6.85546875" style="6" customWidth="1"/>
    <col min="2" max="2" width="14.140625" customWidth="1"/>
    <col min="3" max="3" width="12.7109375" customWidth="1"/>
    <col min="4" max="4" width="6.28515625" bestFit="1" customWidth="1"/>
    <col min="5" max="5" width="8.42578125" bestFit="1" customWidth="1"/>
    <col min="6" max="6" width="10.42578125" customWidth="1"/>
    <col min="7" max="7" width="13.140625" bestFit="1" customWidth="1"/>
    <col min="8" max="8" width="16.85546875" customWidth="1"/>
    <col min="9" max="9" width="15.28515625" customWidth="1"/>
    <col min="10" max="10" width="14.85546875" customWidth="1"/>
  </cols>
  <sheetData>
    <row r="1" spans="1:250" s="8" customFormat="1" ht="15.75">
      <c r="A1" s="7" t="s">
        <v>15</v>
      </c>
      <c r="B1" s="7"/>
      <c r="C1" s="7"/>
      <c r="E1" s="9"/>
      <c r="F1" s="9"/>
      <c r="G1" s="66" t="s">
        <v>16</v>
      </c>
      <c r="H1" s="66"/>
      <c r="I1" s="66"/>
      <c r="J1" s="9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/>
      <c r="DT1" s="67"/>
      <c r="DU1" s="67"/>
      <c r="DV1" s="67"/>
      <c r="DW1" s="67"/>
      <c r="DX1" s="67"/>
      <c r="DY1" s="67"/>
      <c r="DZ1" s="67"/>
      <c r="EA1" s="67" t="s">
        <v>15</v>
      </c>
      <c r="EB1" s="67"/>
      <c r="EC1" s="67"/>
      <c r="ED1" s="67"/>
      <c r="EE1" s="67" t="s">
        <v>15</v>
      </c>
      <c r="EF1" s="67"/>
      <c r="EG1" s="67"/>
      <c r="EH1" s="67"/>
      <c r="EI1" s="67" t="s">
        <v>15</v>
      </c>
      <c r="EJ1" s="67"/>
      <c r="EK1" s="67"/>
      <c r="EL1" s="67"/>
      <c r="EM1" s="67" t="s">
        <v>15</v>
      </c>
      <c r="EN1" s="67"/>
      <c r="EO1" s="67"/>
      <c r="EP1" s="67"/>
      <c r="EQ1" s="67" t="s">
        <v>15</v>
      </c>
      <c r="ER1" s="67"/>
      <c r="ES1" s="67"/>
      <c r="ET1" s="67"/>
      <c r="EU1" s="67" t="s">
        <v>15</v>
      </c>
      <c r="EV1" s="67"/>
      <c r="EW1" s="67"/>
      <c r="EX1" s="67"/>
      <c r="EY1" s="67" t="s">
        <v>15</v>
      </c>
      <c r="EZ1" s="67"/>
      <c r="FA1" s="67"/>
      <c r="FB1" s="67"/>
      <c r="FC1" s="67" t="s">
        <v>15</v>
      </c>
      <c r="FD1" s="67"/>
      <c r="FE1" s="67"/>
      <c r="FF1" s="67"/>
      <c r="FG1" s="67" t="s">
        <v>15</v>
      </c>
      <c r="FH1" s="67"/>
      <c r="FI1" s="67"/>
      <c r="FJ1" s="67"/>
      <c r="FK1" s="67" t="s">
        <v>15</v>
      </c>
      <c r="FL1" s="67"/>
      <c r="FM1" s="67"/>
      <c r="FN1" s="67"/>
      <c r="FO1" s="67" t="s">
        <v>15</v>
      </c>
      <c r="FP1" s="67"/>
      <c r="FQ1" s="67"/>
      <c r="FR1" s="67"/>
      <c r="FS1" s="67" t="s">
        <v>15</v>
      </c>
      <c r="FT1" s="67"/>
      <c r="FU1" s="67"/>
      <c r="FV1" s="67"/>
      <c r="FW1" s="67" t="s">
        <v>15</v>
      </c>
      <c r="FX1" s="67"/>
      <c r="FY1" s="67"/>
      <c r="FZ1" s="67"/>
      <c r="GA1" s="67" t="s">
        <v>15</v>
      </c>
      <c r="GB1" s="67"/>
      <c r="GC1" s="67"/>
      <c r="GD1" s="67"/>
      <c r="GE1" s="67" t="s">
        <v>15</v>
      </c>
      <c r="GF1" s="67"/>
      <c r="GG1" s="67"/>
      <c r="GH1" s="67"/>
      <c r="GI1" s="67" t="s">
        <v>15</v>
      </c>
      <c r="GJ1" s="67"/>
      <c r="GK1" s="67"/>
      <c r="GL1" s="67"/>
      <c r="GM1" s="67" t="s">
        <v>15</v>
      </c>
      <c r="GN1" s="67"/>
      <c r="GO1" s="67"/>
      <c r="GP1" s="67"/>
      <c r="GQ1" s="67" t="s">
        <v>15</v>
      </c>
      <c r="GR1" s="67"/>
      <c r="GS1" s="67"/>
      <c r="GT1" s="67"/>
      <c r="GU1" s="67" t="s">
        <v>15</v>
      </c>
      <c r="GV1" s="67"/>
      <c r="GW1" s="67"/>
      <c r="GX1" s="67"/>
      <c r="GY1" s="67" t="s">
        <v>15</v>
      </c>
      <c r="GZ1" s="67"/>
      <c r="HA1" s="67"/>
      <c r="HB1" s="67"/>
      <c r="HC1" s="67" t="s">
        <v>15</v>
      </c>
      <c r="HD1" s="67"/>
      <c r="HE1" s="67"/>
      <c r="HF1" s="67"/>
      <c r="HG1" s="67" t="s">
        <v>15</v>
      </c>
      <c r="HH1" s="67"/>
      <c r="HI1" s="67"/>
      <c r="HJ1" s="67"/>
      <c r="HK1" s="67" t="s">
        <v>15</v>
      </c>
      <c r="HL1" s="67"/>
      <c r="HM1" s="67"/>
      <c r="HN1" s="67"/>
      <c r="HO1" s="67" t="s">
        <v>15</v>
      </c>
      <c r="HP1" s="67"/>
      <c r="HQ1" s="67"/>
      <c r="HR1" s="67"/>
      <c r="HS1" s="67" t="s">
        <v>15</v>
      </c>
      <c r="HT1" s="67"/>
      <c r="HU1" s="67"/>
      <c r="HV1" s="67"/>
      <c r="HW1" s="67" t="s">
        <v>15</v>
      </c>
      <c r="HX1" s="67"/>
      <c r="HY1" s="67"/>
      <c r="HZ1" s="67"/>
      <c r="IA1" s="67" t="s">
        <v>15</v>
      </c>
      <c r="IB1" s="67"/>
      <c r="IC1" s="67"/>
      <c r="ID1" s="67"/>
      <c r="IE1" s="67" t="s">
        <v>15</v>
      </c>
      <c r="IF1" s="67"/>
      <c r="IG1" s="67"/>
      <c r="IH1" s="67"/>
      <c r="II1" s="67" t="s">
        <v>15</v>
      </c>
      <c r="IJ1" s="67"/>
      <c r="IK1" s="67"/>
      <c r="IL1" s="67"/>
      <c r="IM1" s="67" t="s">
        <v>15</v>
      </c>
      <c r="IN1" s="67"/>
      <c r="IO1" s="67"/>
      <c r="IP1" s="67"/>
    </row>
    <row r="2" spans="1:250" s="8" customFormat="1" ht="15.75">
      <c r="A2" s="7" t="s">
        <v>17</v>
      </c>
      <c r="B2" s="7"/>
      <c r="C2" s="7"/>
      <c r="G2" s="66" t="s">
        <v>18</v>
      </c>
      <c r="H2" s="66"/>
      <c r="I2" s="66"/>
      <c r="J2" s="9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  <c r="AO2" s="66"/>
      <c r="AP2" s="66"/>
      <c r="AQ2" s="66"/>
      <c r="AR2" s="66"/>
      <c r="AS2" s="66"/>
      <c r="AT2" s="66"/>
      <c r="AU2" s="66"/>
      <c r="AV2" s="66"/>
      <c r="AW2" s="66"/>
      <c r="AX2" s="66"/>
      <c r="AY2" s="66"/>
      <c r="AZ2" s="66"/>
      <c r="BA2" s="66"/>
      <c r="BB2" s="66"/>
      <c r="BC2" s="66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66"/>
      <c r="CF2" s="66"/>
      <c r="CG2" s="66"/>
      <c r="CH2" s="66"/>
      <c r="CI2" s="66"/>
      <c r="CJ2" s="66"/>
      <c r="CK2" s="66"/>
      <c r="CL2" s="66"/>
      <c r="CM2" s="66"/>
      <c r="CN2" s="66"/>
      <c r="CO2" s="66"/>
      <c r="CP2" s="66"/>
      <c r="CQ2" s="66"/>
      <c r="CR2" s="66"/>
      <c r="CS2" s="66"/>
      <c r="CT2" s="66"/>
      <c r="CU2" s="66"/>
      <c r="CV2" s="66"/>
      <c r="CW2" s="66"/>
      <c r="CX2" s="66"/>
      <c r="CY2" s="66"/>
      <c r="CZ2" s="66"/>
      <c r="DA2" s="66"/>
      <c r="DB2" s="66"/>
      <c r="DC2" s="66"/>
      <c r="DD2" s="66"/>
      <c r="DE2" s="66"/>
      <c r="DF2" s="66"/>
      <c r="DG2" s="66"/>
      <c r="DH2" s="66"/>
      <c r="DI2" s="66"/>
      <c r="DJ2" s="66"/>
      <c r="DK2" s="66"/>
      <c r="DL2" s="66"/>
      <c r="DM2" s="66"/>
      <c r="DN2" s="66"/>
      <c r="DO2" s="66"/>
      <c r="DP2" s="66"/>
      <c r="DQ2" s="66"/>
      <c r="DR2" s="66"/>
      <c r="DS2" s="66"/>
      <c r="DT2" s="66"/>
      <c r="DU2" s="66"/>
      <c r="DV2" s="66"/>
      <c r="DW2" s="66"/>
      <c r="DX2" s="66"/>
      <c r="DY2" s="66"/>
      <c r="DZ2" s="66"/>
      <c r="EA2" s="66" t="s">
        <v>17</v>
      </c>
      <c r="EB2" s="66"/>
      <c r="EC2" s="66"/>
      <c r="ED2" s="66"/>
      <c r="EE2" s="66" t="s">
        <v>17</v>
      </c>
      <c r="EF2" s="66"/>
      <c r="EG2" s="66"/>
      <c r="EH2" s="66"/>
      <c r="EI2" s="66" t="s">
        <v>17</v>
      </c>
      <c r="EJ2" s="66"/>
      <c r="EK2" s="66"/>
      <c r="EL2" s="66"/>
      <c r="EM2" s="66" t="s">
        <v>17</v>
      </c>
      <c r="EN2" s="66"/>
      <c r="EO2" s="66"/>
      <c r="EP2" s="66"/>
      <c r="EQ2" s="66" t="s">
        <v>17</v>
      </c>
      <c r="ER2" s="66"/>
      <c r="ES2" s="66"/>
      <c r="ET2" s="66"/>
      <c r="EU2" s="66" t="s">
        <v>17</v>
      </c>
      <c r="EV2" s="66"/>
      <c r="EW2" s="66"/>
      <c r="EX2" s="66"/>
      <c r="EY2" s="66" t="s">
        <v>17</v>
      </c>
      <c r="EZ2" s="66"/>
      <c r="FA2" s="66"/>
      <c r="FB2" s="66"/>
      <c r="FC2" s="66" t="s">
        <v>17</v>
      </c>
      <c r="FD2" s="66"/>
      <c r="FE2" s="66"/>
      <c r="FF2" s="66"/>
      <c r="FG2" s="66" t="s">
        <v>17</v>
      </c>
      <c r="FH2" s="66"/>
      <c r="FI2" s="66"/>
      <c r="FJ2" s="66"/>
      <c r="FK2" s="66" t="s">
        <v>17</v>
      </c>
      <c r="FL2" s="66"/>
      <c r="FM2" s="66"/>
      <c r="FN2" s="66"/>
      <c r="FO2" s="66" t="s">
        <v>17</v>
      </c>
      <c r="FP2" s="66"/>
      <c r="FQ2" s="66"/>
      <c r="FR2" s="66"/>
      <c r="FS2" s="66" t="s">
        <v>17</v>
      </c>
      <c r="FT2" s="66"/>
      <c r="FU2" s="66"/>
      <c r="FV2" s="66"/>
      <c r="FW2" s="66" t="s">
        <v>17</v>
      </c>
      <c r="FX2" s="66"/>
      <c r="FY2" s="66"/>
      <c r="FZ2" s="66"/>
      <c r="GA2" s="66" t="s">
        <v>17</v>
      </c>
      <c r="GB2" s="66"/>
      <c r="GC2" s="66"/>
      <c r="GD2" s="66"/>
      <c r="GE2" s="66" t="s">
        <v>17</v>
      </c>
      <c r="GF2" s="66"/>
      <c r="GG2" s="66"/>
      <c r="GH2" s="66"/>
      <c r="GI2" s="66" t="s">
        <v>17</v>
      </c>
      <c r="GJ2" s="66"/>
      <c r="GK2" s="66"/>
      <c r="GL2" s="66"/>
      <c r="GM2" s="66" t="s">
        <v>17</v>
      </c>
      <c r="GN2" s="66"/>
      <c r="GO2" s="66"/>
      <c r="GP2" s="66"/>
      <c r="GQ2" s="66" t="s">
        <v>17</v>
      </c>
      <c r="GR2" s="66"/>
      <c r="GS2" s="66"/>
      <c r="GT2" s="66"/>
      <c r="GU2" s="66" t="s">
        <v>17</v>
      </c>
      <c r="GV2" s="66"/>
      <c r="GW2" s="66"/>
      <c r="GX2" s="66"/>
      <c r="GY2" s="66" t="s">
        <v>17</v>
      </c>
      <c r="GZ2" s="66"/>
      <c r="HA2" s="66"/>
      <c r="HB2" s="66"/>
      <c r="HC2" s="66" t="s">
        <v>17</v>
      </c>
      <c r="HD2" s="66"/>
      <c r="HE2" s="66"/>
      <c r="HF2" s="66"/>
      <c r="HG2" s="66" t="s">
        <v>17</v>
      </c>
      <c r="HH2" s="66"/>
      <c r="HI2" s="66"/>
      <c r="HJ2" s="66"/>
      <c r="HK2" s="66" t="s">
        <v>17</v>
      </c>
      <c r="HL2" s="66"/>
      <c r="HM2" s="66"/>
      <c r="HN2" s="66"/>
      <c r="HO2" s="66" t="s">
        <v>17</v>
      </c>
      <c r="HP2" s="66"/>
      <c r="HQ2" s="66"/>
      <c r="HR2" s="66"/>
      <c r="HS2" s="66" t="s">
        <v>17</v>
      </c>
      <c r="HT2" s="66"/>
      <c r="HU2" s="66"/>
      <c r="HV2" s="66"/>
      <c r="HW2" s="66" t="s">
        <v>17</v>
      </c>
      <c r="HX2" s="66"/>
      <c r="HY2" s="66"/>
      <c r="HZ2" s="66"/>
      <c r="IA2" s="66" t="s">
        <v>17</v>
      </c>
      <c r="IB2" s="66"/>
      <c r="IC2" s="66"/>
      <c r="ID2" s="66"/>
      <c r="IE2" s="66" t="s">
        <v>17</v>
      </c>
      <c r="IF2" s="66"/>
      <c r="IG2" s="66"/>
      <c r="IH2" s="66"/>
      <c r="II2" s="66" t="s">
        <v>17</v>
      </c>
      <c r="IJ2" s="66"/>
      <c r="IK2" s="66"/>
      <c r="IL2" s="66"/>
      <c r="IM2" s="66" t="s">
        <v>17</v>
      </c>
      <c r="IN2" s="66"/>
      <c r="IO2" s="66"/>
      <c r="IP2" s="66"/>
    </row>
    <row r="3" spans="1:250" s="8" customFormat="1" ht="15.75">
      <c r="A3" s="7" t="s">
        <v>19</v>
      </c>
      <c r="B3" s="7"/>
      <c r="C3" s="7"/>
      <c r="D3" s="7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  <c r="BM3" s="66"/>
      <c r="BN3" s="66"/>
      <c r="BO3" s="66"/>
      <c r="BP3" s="66"/>
      <c r="BQ3" s="66"/>
      <c r="BR3" s="66"/>
      <c r="BS3" s="66"/>
      <c r="BT3" s="66"/>
      <c r="BU3" s="66"/>
      <c r="BV3" s="66"/>
      <c r="BW3" s="66"/>
      <c r="BX3" s="66"/>
      <c r="BY3" s="66"/>
      <c r="BZ3" s="66"/>
      <c r="CA3" s="66"/>
      <c r="CB3" s="66"/>
      <c r="CC3" s="66"/>
      <c r="CD3" s="66"/>
      <c r="CE3" s="66"/>
      <c r="CF3" s="66"/>
      <c r="CG3" s="66"/>
      <c r="CH3" s="66"/>
      <c r="CI3" s="66"/>
      <c r="CJ3" s="66"/>
      <c r="CK3" s="66"/>
      <c r="CL3" s="66"/>
      <c r="CM3" s="66"/>
      <c r="CN3" s="66"/>
      <c r="CO3" s="66"/>
      <c r="CP3" s="66"/>
      <c r="CQ3" s="66"/>
      <c r="CR3" s="66"/>
      <c r="CS3" s="66"/>
      <c r="CT3" s="66"/>
      <c r="CU3" s="66"/>
      <c r="CV3" s="66"/>
      <c r="CW3" s="66"/>
      <c r="CX3" s="66"/>
      <c r="CY3" s="66"/>
      <c r="CZ3" s="66"/>
      <c r="DA3" s="66"/>
      <c r="DB3" s="66"/>
      <c r="DC3" s="66"/>
      <c r="DD3" s="66"/>
      <c r="DE3" s="66"/>
      <c r="DF3" s="66"/>
      <c r="DG3" s="66"/>
      <c r="DH3" s="66"/>
      <c r="DI3" s="66"/>
      <c r="DJ3" s="66"/>
      <c r="DK3" s="66"/>
      <c r="DL3" s="66"/>
      <c r="DM3" s="66"/>
      <c r="DN3" s="66"/>
      <c r="DO3" s="66"/>
      <c r="DP3" s="66"/>
      <c r="DQ3" s="66"/>
      <c r="DR3" s="66"/>
      <c r="DS3" s="66"/>
      <c r="DT3" s="66"/>
      <c r="DU3" s="66"/>
      <c r="DV3" s="66"/>
      <c r="DW3" s="66"/>
      <c r="DX3" s="66"/>
      <c r="DY3" s="66"/>
      <c r="DZ3" s="66"/>
      <c r="EA3" s="66" t="s">
        <v>19</v>
      </c>
      <c r="EB3" s="66"/>
      <c r="EC3" s="66"/>
      <c r="ED3" s="66"/>
      <c r="EE3" s="66" t="s">
        <v>19</v>
      </c>
      <c r="EF3" s="66"/>
      <c r="EG3" s="66"/>
      <c r="EH3" s="66"/>
      <c r="EI3" s="66" t="s">
        <v>19</v>
      </c>
      <c r="EJ3" s="66"/>
      <c r="EK3" s="66"/>
      <c r="EL3" s="66"/>
      <c r="EM3" s="66" t="s">
        <v>19</v>
      </c>
      <c r="EN3" s="66"/>
      <c r="EO3" s="66"/>
      <c r="EP3" s="66"/>
      <c r="EQ3" s="66" t="s">
        <v>19</v>
      </c>
      <c r="ER3" s="66"/>
      <c r="ES3" s="66"/>
      <c r="ET3" s="66"/>
      <c r="EU3" s="66" t="s">
        <v>19</v>
      </c>
      <c r="EV3" s="66"/>
      <c r="EW3" s="66"/>
      <c r="EX3" s="66"/>
      <c r="EY3" s="66" t="s">
        <v>19</v>
      </c>
      <c r="EZ3" s="66"/>
      <c r="FA3" s="66"/>
      <c r="FB3" s="66"/>
      <c r="FC3" s="66" t="s">
        <v>19</v>
      </c>
      <c r="FD3" s="66"/>
      <c r="FE3" s="66"/>
      <c r="FF3" s="66"/>
      <c r="FG3" s="66" t="s">
        <v>19</v>
      </c>
      <c r="FH3" s="66"/>
      <c r="FI3" s="66"/>
      <c r="FJ3" s="66"/>
      <c r="FK3" s="66" t="s">
        <v>19</v>
      </c>
      <c r="FL3" s="66"/>
      <c r="FM3" s="66"/>
      <c r="FN3" s="66"/>
      <c r="FO3" s="66" t="s">
        <v>19</v>
      </c>
      <c r="FP3" s="66"/>
      <c r="FQ3" s="66"/>
      <c r="FR3" s="66"/>
      <c r="FS3" s="66" t="s">
        <v>19</v>
      </c>
      <c r="FT3" s="66"/>
      <c r="FU3" s="66"/>
      <c r="FV3" s="66"/>
      <c r="FW3" s="66" t="s">
        <v>19</v>
      </c>
      <c r="FX3" s="66"/>
      <c r="FY3" s="66"/>
      <c r="FZ3" s="66"/>
      <c r="GA3" s="66" t="s">
        <v>19</v>
      </c>
      <c r="GB3" s="66"/>
      <c r="GC3" s="66"/>
      <c r="GD3" s="66"/>
      <c r="GE3" s="66" t="s">
        <v>19</v>
      </c>
      <c r="GF3" s="66"/>
      <c r="GG3" s="66"/>
      <c r="GH3" s="66"/>
      <c r="GI3" s="66" t="s">
        <v>19</v>
      </c>
      <c r="GJ3" s="66"/>
      <c r="GK3" s="66"/>
      <c r="GL3" s="66"/>
      <c r="GM3" s="66" t="s">
        <v>19</v>
      </c>
      <c r="GN3" s="66"/>
      <c r="GO3" s="66"/>
      <c r="GP3" s="66"/>
      <c r="GQ3" s="66" t="s">
        <v>19</v>
      </c>
      <c r="GR3" s="66"/>
      <c r="GS3" s="66"/>
      <c r="GT3" s="66"/>
      <c r="GU3" s="66" t="s">
        <v>19</v>
      </c>
      <c r="GV3" s="66"/>
      <c r="GW3" s="66"/>
      <c r="GX3" s="66"/>
      <c r="GY3" s="66" t="s">
        <v>19</v>
      </c>
      <c r="GZ3" s="66"/>
      <c r="HA3" s="66"/>
      <c r="HB3" s="66"/>
      <c r="HC3" s="66" t="s">
        <v>19</v>
      </c>
      <c r="HD3" s="66"/>
      <c r="HE3" s="66"/>
      <c r="HF3" s="66"/>
      <c r="HG3" s="66" t="s">
        <v>19</v>
      </c>
      <c r="HH3" s="66"/>
      <c r="HI3" s="66"/>
      <c r="HJ3" s="66"/>
      <c r="HK3" s="66" t="s">
        <v>19</v>
      </c>
      <c r="HL3" s="66"/>
      <c r="HM3" s="66"/>
      <c r="HN3" s="66"/>
      <c r="HO3" s="66" t="s">
        <v>19</v>
      </c>
      <c r="HP3" s="66"/>
      <c r="HQ3" s="66"/>
      <c r="HR3" s="66"/>
      <c r="HS3" s="66" t="s">
        <v>19</v>
      </c>
      <c r="HT3" s="66"/>
      <c r="HU3" s="66"/>
      <c r="HV3" s="66"/>
      <c r="HW3" s="66" t="s">
        <v>19</v>
      </c>
      <c r="HX3" s="66"/>
      <c r="HY3" s="66"/>
      <c r="HZ3" s="66"/>
      <c r="IA3" s="66" t="s">
        <v>19</v>
      </c>
      <c r="IB3" s="66"/>
      <c r="IC3" s="66"/>
      <c r="ID3" s="66"/>
      <c r="IE3" s="66" t="s">
        <v>19</v>
      </c>
      <c r="IF3" s="66"/>
      <c r="IG3" s="66"/>
      <c r="IH3" s="66"/>
      <c r="II3" s="66" t="s">
        <v>19</v>
      </c>
      <c r="IJ3" s="66"/>
      <c r="IK3" s="66"/>
      <c r="IL3" s="66"/>
      <c r="IM3" s="66" t="s">
        <v>19</v>
      </c>
      <c r="IN3" s="66"/>
      <c r="IO3" s="66"/>
      <c r="IP3" s="66"/>
    </row>
    <row r="4" spans="1:250">
      <c r="A4" s="5"/>
      <c r="B4" s="2"/>
      <c r="C4" s="2"/>
      <c r="D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</row>
    <row r="5" spans="1:250" s="4" customFormat="1" ht="18.75">
      <c r="A5" s="3"/>
      <c r="B5" s="3" t="s">
        <v>29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  <c r="IL5" s="3"/>
      <c r="IM5" s="3"/>
      <c r="IN5" s="3"/>
      <c r="IO5" s="3"/>
      <c r="IP5" s="3"/>
    </row>
    <row r="6" spans="1:250" s="1" customFormat="1" ht="18.75">
      <c r="A6" s="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</row>
    <row r="7" spans="1:250" s="18" customFormat="1" ht="18.75">
      <c r="A7" s="12" t="s">
        <v>26</v>
      </c>
      <c r="B7" s="8"/>
      <c r="C7" s="8"/>
      <c r="D7" s="8"/>
      <c r="E7" s="8"/>
      <c r="F7" s="8"/>
      <c r="G7" s="8"/>
      <c r="H7" s="63" t="s">
        <v>20</v>
      </c>
      <c r="I7" s="64">
        <v>80000</v>
      </c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</row>
    <row r="8" spans="1:250" s="24" customFormat="1" ht="47.25">
      <c r="A8" s="21"/>
      <c r="B8" s="22" t="s">
        <v>9</v>
      </c>
      <c r="C8" s="22" t="s">
        <v>8</v>
      </c>
      <c r="D8" s="23" t="s">
        <v>0</v>
      </c>
      <c r="E8" s="23" t="s">
        <v>1</v>
      </c>
      <c r="F8" s="23" t="s">
        <v>2</v>
      </c>
      <c r="G8" s="23" t="s">
        <v>5</v>
      </c>
      <c r="H8" s="23" t="s">
        <v>6</v>
      </c>
      <c r="I8" s="23" t="s">
        <v>7</v>
      </c>
      <c r="J8" s="23" t="s">
        <v>3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</row>
    <row r="9" spans="1:250" s="18" customFormat="1" ht="15.75">
      <c r="A9" s="25" t="s">
        <v>21</v>
      </c>
      <c r="B9" s="26" t="s">
        <v>10</v>
      </c>
      <c r="C9" s="27">
        <v>595</v>
      </c>
      <c r="D9" s="28">
        <v>50</v>
      </c>
      <c r="E9" s="28">
        <f>C9/$D$9</f>
        <v>11.9</v>
      </c>
      <c r="F9" s="28">
        <v>8</v>
      </c>
      <c r="G9" s="29">
        <v>360000</v>
      </c>
      <c r="H9" s="29">
        <f t="shared" ref="H9:H14" si="0">G9*C9</f>
        <v>214200000</v>
      </c>
      <c r="I9" s="30">
        <f t="shared" ref="I9:I14" si="1">H9*0.3</f>
        <v>64260000</v>
      </c>
      <c r="J9" s="29">
        <f>$I$7*36*E9</f>
        <v>34272000</v>
      </c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  <c r="CJ9" s="31"/>
      <c r="CK9" s="31"/>
      <c r="CL9" s="31"/>
      <c r="CM9" s="31"/>
      <c r="CN9" s="31"/>
      <c r="CO9" s="31"/>
      <c r="CP9" s="31"/>
      <c r="CQ9" s="31"/>
      <c r="CR9" s="31"/>
      <c r="CS9" s="31"/>
      <c r="CT9" s="31"/>
      <c r="CU9" s="31"/>
      <c r="CV9" s="31"/>
      <c r="CW9" s="31"/>
      <c r="CX9" s="31"/>
      <c r="CY9" s="31"/>
      <c r="CZ9" s="31"/>
      <c r="DA9" s="31"/>
      <c r="DB9" s="31"/>
      <c r="DC9" s="31"/>
      <c r="DD9" s="31"/>
      <c r="DE9" s="31"/>
      <c r="DF9" s="31"/>
      <c r="DG9" s="31"/>
      <c r="DH9" s="31"/>
      <c r="DI9" s="31"/>
      <c r="DJ9" s="31"/>
      <c r="DK9" s="31"/>
      <c r="DL9" s="31"/>
      <c r="DM9" s="31"/>
      <c r="DN9" s="31"/>
      <c r="DO9" s="31"/>
      <c r="DP9" s="31"/>
      <c r="DQ9" s="31"/>
      <c r="DR9" s="31"/>
      <c r="DS9" s="31"/>
      <c r="DT9" s="31"/>
      <c r="DU9" s="31"/>
      <c r="DV9" s="31"/>
      <c r="DW9" s="31"/>
      <c r="DX9" s="31"/>
      <c r="DY9" s="31"/>
      <c r="DZ9" s="31"/>
      <c r="EA9" s="31"/>
      <c r="EB9" s="31"/>
      <c r="EC9" s="31"/>
      <c r="ED9" s="31"/>
      <c r="EE9" s="31"/>
      <c r="EF9" s="31"/>
      <c r="EG9" s="31"/>
      <c r="EH9" s="31"/>
      <c r="EI9" s="31"/>
      <c r="EJ9" s="31"/>
      <c r="EK9" s="31"/>
      <c r="EL9" s="31"/>
      <c r="EM9" s="31"/>
      <c r="EN9" s="31"/>
      <c r="EO9" s="31"/>
      <c r="EP9" s="31"/>
      <c r="EQ9" s="31"/>
      <c r="ER9" s="31"/>
      <c r="ES9" s="31"/>
      <c r="ET9" s="31"/>
      <c r="EU9" s="31"/>
      <c r="EV9" s="31"/>
      <c r="EW9" s="31"/>
      <c r="EX9" s="31"/>
      <c r="EY9" s="31"/>
      <c r="EZ9" s="31"/>
      <c r="FA9" s="31"/>
      <c r="FB9" s="31"/>
      <c r="FC9" s="31"/>
      <c r="FD9" s="31"/>
      <c r="FE9" s="31"/>
      <c r="FF9" s="31"/>
      <c r="FG9" s="31"/>
      <c r="FH9" s="31"/>
      <c r="FI9" s="31"/>
      <c r="FJ9" s="31"/>
      <c r="FK9" s="31"/>
      <c r="FL9" s="31"/>
      <c r="FM9" s="31"/>
      <c r="FN9" s="31"/>
      <c r="FO9" s="31"/>
      <c r="FP9" s="31"/>
      <c r="FQ9" s="31"/>
      <c r="FR9" s="31"/>
      <c r="FS9" s="31"/>
      <c r="FT9" s="31"/>
      <c r="FU9" s="31"/>
      <c r="FV9" s="31"/>
      <c r="FW9" s="31"/>
      <c r="FX9" s="31"/>
      <c r="FY9" s="31"/>
      <c r="FZ9" s="31"/>
      <c r="GA9" s="31"/>
      <c r="GB9" s="31"/>
      <c r="GC9" s="31"/>
      <c r="GD9" s="31"/>
      <c r="GE9" s="31"/>
      <c r="GF9" s="31"/>
      <c r="GG9" s="31"/>
      <c r="GH9" s="31"/>
      <c r="GI9" s="31"/>
      <c r="GJ9" s="31"/>
      <c r="GK9" s="31"/>
      <c r="GL9" s="31"/>
      <c r="GM9" s="31"/>
      <c r="GN9" s="31"/>
      <c r="GO9" s="31"/>
      <c r="GP9" s="31"/>
      <c r="GQ9" s="31"/>
      <c r="GR9" s="31"/>
      <c r="GS9" s="31"/>
      <c r="GT9" s="31"/>
      <c r="GU9" s="31"/>
      <c r="GV9" s="31"/>
      <c r="GW9" s="31"/>
      <c r="GX9" s="31"/>
      <c r="GY9" s="31"/>
      <c r="GZ9" s="31"/>
      <c r="HA9" s="31"/>
      <c r="HB9" s="31"/>
      <c r="HC9" s="31"/>
      <c r="HD9" s="31"/>
      <c r="HE9" s="31"/>
      <c r="HF9" s="31"/>
      <c r="HG9" s="31"/>
      <c r="HH9" s="31"/>
      <c r="HI9" s="31"/>
      <c r="HJ9" s="31"/>
      <c r="HK9" s="31"/>
      <c r="HL9" s="31"/>
      <c r="HM9" s="31"/>
      <c r="HN9" s="31"/>
      <c r="HO9" s="31"/>
      <c r="HP9" s="31"/>
      <c r="HQ9" s="31"/>
      <c r="HR9" s="31"/>
      <c r="HS9" s="31"/>
      <c r="HT9" s="31"/>
      <c r="HU9" s="31"/>
      <c r="HV9" s="31"/>
      <c r="HW9" s="31"/>
      <c r="HX9" s="31"/>
      <c r="HY9" s="31"/>
      <c r="HZ9" s="31"/>
      <c r="IA9" s="31"/>
      <c r="IB9" s="31"/>
      <c r="IC9" s="31"/>
      <c r="ID9" s="31"/>
      <c r="IE9" s="31"/>
      <c r="IF9" s="31"/>
      <c r="IG9" s="31"/>
      <c r="IH9" s="31"/>
      <c r="II9" s="31"/>
      <c r="IJ9" s="31"/>
      <c r="IK9" s="31"/>
      <c r="IL9" s="31"/>
      <c r="IM9" s="31"/>
      <c r="IN9" s="31"/>
      <c r="IO9" s="31"/>
      <c r="IP9" s="31"/>
    </row>
    <row r="10" spans="1:250" s="8" customFormat="1" ht="15.75">
      <c r="A10" s="32" t="s">
        <v>22</v>
      </c>
      <c r="B10" s="33" t="s">
        <v>10</v>
      </c>
      <c r="C10" s="34">
        <v>159</v>
      </c>
      <c r="D10" s="35">
        <v>50</v>
      </c>
      <c r="E10" s="35">
        <f>C10/D10</f>
        <v>3.18</v>
      </c>
      <c r="F10" s="35">
        <v>12</v>
      </c>
      <c r="G10" s="29">
        <v>360000</v>
      </c>
      <c r="H10" s="29">
        <f t="shared" si="0"/>
        <v>57240000</v>
      </c>
      <c r="I10" s="36">
        <f t="shared" si="1"/>
        <v>17172000</v>
      </c>
      <c r="J10" s="29">
        <f>$I$7*36*E10</f>
        <v>9158400</v>
      </c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  <c r="HY10" s="37"/>
      <c r="HZ10" s="37"/>
      <c r="IA10" s="37"/>
      <c r="IB10" s="37"/>
      <c r="IC10" s="37"/>
      <c r="ID10" s="37"/>
      <c r="IE10" s="37"/>
      <c r="IF10" s="37"/>
      <c r="IG10" s="37"/>
      <c r="IH10" s="37"/>
      <c r="II10" s="37"/>
      <c r="IJ10" s="37"/>
      <c r="IK10" s="37"/>
      <c r="IL10" s="37"/>
      <c r="IM10" s="37"/>
      <c r="IN10" s="37"/>
      <c r="IO10" s="37"/>
      <c r="IP10" s="37"/>
    </row>
    <row r="11" spans="1:250" s="19" customFormat="1" ht="15.75">
      <c r="A11" s="38" t="s">
        <v>4</v>
      </c>
      <c r="B11" s="39" t="s">
        <v>10</v>
      </c>
      <c r="C11" s="40">
        <f>SUM(C9:C10)</f>
        <v>754</v>
      </c>
      <c r="D11" s="11">
        <v>50</v>
      </c>
      <c r="E11" s="11">
        <f>C11/$D$11</f>
        <v>15.08</v>
      </c>
      <c r="F11" s="40">
        <f>SUM(F9:F10)</f>
        <v>20</v>
      </c>
      <c r="G11" s="16">
        <v>360000</v>
      </c>
      <c r="H11" s="41">
        <f t="shared" si="0"/>
        <v>271440000</v>
      </c>
      <c r="I11" s="41">
        <f t="shared" si="1"/>
        <v>81432000</v>
      </c>
      <c r="J11" s="16">
        <f>$I$7*36*E11</f>
        <v>43430400</v>
      </c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</row>
    <row r="12" spans="1:250" s="18" customFormat="1" ht="15.75">
      <c r="A12" s="42" t="s">
        <v>21</v>
      </c>
      <c r="B12" s="43" t="s">
        <v>11</v>
      </c>
      <c r="C12" s="44">
        <v>119</v>
      </c>
      <c r="D12" s="45">
        <v>43</v>
      </c>
      <c r="E12" s="45">
        <f>C12/$D$9</f>
        <v>2.38</v>
      </c>
      <c r="F12" s="45"/>
      <c r="G12" s="46">
        <v>420000</v>
      </c>
      <c r="H12" s="47">
        <f t="shared" si="0"/>
        <v>49980000</v>
      </c>
      <c r="I12" s="20">
        <f t="shared" si="1"/>
        <v>14994000</v>
      </c>
      <c r="J12" s="46">
        <f>$I$7*42*E12</f>
        <v>7996800</v>
      </c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</row>
    <row r="13" spans="1:250" s="18" customFormat="1" ht="15.75">
      <c r="A13" s="48" t="s">
        <v>22</v>
      </c>
      <c r="B13" s="17" t="s">
        <v>11</v>
      </c>
      <c r="C13" s="49">
        <v>14</v>
      </c>
      <c r="D13" s="14">
        <v>43</v>
      </c>
      <c r="E13" s="14">
        <f>C13/D13</f>
        <v>0.32558139534883723</v>
      </c>
      <c r="F13" s="14"/>
      <c r="G13" s="46">
        <v>420000</v>
      </c>
      <c r="H13" s="47">
        <f t="shared" si="0"/>
        <v>5880000</v>
      </c>
      <c r="I13" s="50">
        <f t="shared" si="1"/>
        <v>1764000</v>
      </c>
      <c r="J13" s="46">
        <f>$I$7*42*E13</f>
        <v>1093953.4883720931</v>
      </c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</row>
    <row r="14" spans="1:250" s="18" customFormat="1" ht="15.75">
      <c r="A14" s="38" t="s">
        <v>4</v>
      </c>
      <c r="B14" s="39"/>
      <c r="C14" s="11">
        <f>SUM(C12:C13)</f>
        <v>133</v>
      </c>
      <c r="D14" s="11">
        <v>43</v>
      </c>
      <c r="E14" s="11">
        <f>C14/$D$14</f>
        <v>3.0930232558139537</v>
      </c>
      <c r="F14" s="11"/>
      <c r="G14" s="46">
        <v>420000</v>
      </c>
      <c r="H14" s="41">
        <f t="shared" si="0"/>
        <v>55860000</v>
      </c>
      <c r="I14" s="41">
        <f t="shared" si="1"/>
        <v>16758000</v>
      </c>
      <c r="J14" s="16">
        <f>$I$7*36*E14</f>
        <v>8907906.9767441861</v>
      </c>
    </row>
    <row r="15" spans="1:250" s="8" customFormat="1" ht="15.75">
      <c r="A15" s="25" t="s">
        <v>21</v>
      </c>
      <c r="B15" s="43" t="s">
        <v>23</v>
      </c>
      <c r="C15" s="44">
        <v>18</v>
      </c>
      <c r="D15" s="45">
        <v>40</v>
      </c>
      <c r="E15" s="45"/>
      <c r="F15" s="45"/>
      <c r="G15" s="46">
        <v>380000</v>
      </c>
      <c r="H15" s="47"/>
      <c r="I15" s="41"/>
      <c r="J15" s="46"/>
    </row>
    <row r="16" spans="1:250" s="8" customFormat="1" ht="15.75">
      <c r="A16" s="32" t="s">
        <v>22</v>
      </c>
      <c r="B16" s="17" t="s">
        <v>23</v>
      </c>
      <c r="C16" s="49">
        <v>5</v>
      </c>
      <c r="D16" s="14"/>
      <c r="E16" s="14"/>
      <c r="F16" s="14"/>
      <c r="G16" s="51">
        <v>380000</v>
      </c>
      <c r="H16" s="52"/>
      <c r="I16" s="50"/>
      <c r="J16" s="51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  <c r="FQ16" s="19"/>
      <c r="FR16" s="19"/>
      <c r="FS16" s="19"/>
      <c r="FT16" s="19"/>
      <c r="FU16" s="19"/>
      <c r="FV16" s="19"/>
      <c r="FW16" s="19"/>
      <c r="FX16" s="19"/>
      <c r="FY16" s="19"/>
      <c r="FZ16" s="19"/>
      <c r="GA16" s="19"/>
      <c r="GB16" s="19"/>
      <c r="GC16" s="19"/>
      <c r="GD16" s="19"/>
      <c r="GE16" s="19"/>
      <c r="GF16" s="19"/>
      <c r="GG16" s="19"/>
      <c r="GH16" s="19"/>
      <c r="GI16" s="19"/>
      <c r="GJ16" s="19"/>
      <c r="GK16" s="19"/>
      <c r="GL16" s="19"/>
      <c r="GM16" s="19"/>
      <c r="GN16" s="19"/>
      <c r="GO16" s="19"/>
      <c r="GP16" s="19"/>
      <c r="GQ16" s="19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</row>
    <row r="17" spans="1:250" s="53" customFormat="1" ht="15.75">
      <c r="A17" s="38" t="s">
        <v>4</v>
      </c>
      <c r="B17" s="39" t="s">
        <v>23</v>
      </c>
      <c r="C17" s="11">
        <f>SUM(C15:C16)</f>
        <v>23</v>
      </c>
      <c r="D17" s="11"/>
      <c r="E17" s="11"/>
      <c r="F17" s="11"/>
      <c r="G17" s="16">
        <v>380000</v>
      </c>
      <c r="H17" s="41"/>
      <c r="I17" s="41">
        <f>H17*0.3</f>
        <v>0</v>
      </c>
      <c r="J17" s="16">
        <f>$I$7*36*E17</f>
        <v>0</v>
      </c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</row>
    <row r="18" spans="1:250" s="8" customFormat="1" ht="15.75">
      <c r="A18" s="12"/>
      <c r="B18" s="13"/>
      <c r="C18" s="15"/>
      <c r="D18" s="15"/>
      <c r="E18" s="15"/>
      <c r="F18" s="15"/>
      <c r="G18" s="54"/>
      <c r="H18" s="54">
        <f>H11+H14</f>
        <v>327300000</v>
      </c>
      <c r="I18" s="54">
        <f>I11+I14</f>
        <v>98190000</v>
      </c>
      <c r="J18" s="54">
        <f>J11+J14</f>
        <v>52338306.97674419</v>
      </c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</row>
    <row r="19" spans="1:250" s="19" customFormat="1" ht="15.75">
      <c r="A19" s="12"/>
      <c r="B19" s="13"/>
      <c r="C19" s="10" t="s">
        <v>12</v>
      </c>
      <c r="D19" s="14">
        <v>1</v>
      </c>
      <c r="E19" s="15"/>
      <c r="F19" s="11" t="s">
        <v>13</v>
      </c>
      <c r="G19" s="16"/>
      <c r="H19" s="17">
        <v>15</v>
      </c>
      <c r="I19" s="11" t="s">
        <v>14</v>
      </c>
      <c r="J19" s="17">
        <v>3</v>
      </c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</row>
    <row r="20" spans="1:250" s="19" customFormat="1" ht="15.75">
      <c r="A20" s="12"/>
      <c r="B20" s="13"/>
      <c r="C20" s="15"/>
      <c r="D20" s="55"/>
      <c r="E20" s="15"/>
      <c r="F20" s="15"/>
      <c r="G20" s="54"/>
      <c r="H20" s="56"/>
      <c r="I20" s="15"/>
      <c r="J20" s="56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</row>
    <row r="21" spans="1:250" s="18" customFormat="1" ht="15.75">
      <c r="A21" s="12" t="s">
        <v>27</v>
      </c>
      <c r="B21" s="8"/>
      <c r="C21" s="8"/>
      <c r="D21" s="8"/>
      <c r="E21" s="8"/>
      <c r="F21" s="8"/>
      <c r="G21" s="8"/>
      <c r="H21" s="57"/>
      <c r="I21" s="8"/>
      <c r="J21" s="57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</row>
    <row r="22" spans="1:250" s="18" customFormat="1" ht="15.75">
      <c r="A22" s="12"/>
      <c r="B22" s="8"/>
      <c r="C22" s="8"/>
      <c r="D22" s="8"/>
      <c r="E22" s="8"/>
      <c r="F22" s="8"/>
      <c r="G22" s="8"/>
      <c r="H22" s="57"/>
      <c r="I22" s="8"/>
      <c r="J22" s="57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</row>
    <row r="23" spans="1:250" s="65" customFormat="1" ht="47.25">
      <c r="A23" s="21"/>
      <c r="B23" s="22" t="s">
        <v>9</v>
      </c>
      <c r="C23" s="22" t="s">
        <v>8</v>
      </c>
      <c r="D23" s="23" t="s">
        <v>0</v>
      </c>
      <c r="E23" s="23" t="s">
        <v>1</v>
      </c>
      <c r="F23" s="23" t="s">
        <v>2</v>
      </c>
      <c r="G23" s="23" t="s">
        <v>5</v>
      </c>
      <c r="H23" s="23" t="s">
        <v>6</v>
      </c>
      <c r="I23" s="23" t="s">
        <v>7</v>
      </c>
      <c r="J23" s="23" t="s">
        <v>3</v>
      </c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</row>
    <row r="24" spans="1:250" s="18" customFormat="1" ht="15.75">
      <c r="A24" s="58"/>
      <c r="B24" s="43" t="s">
        <v>11</v>
      </c>
      <c r="C24" s="44">
        <v>595</v>
      </c>
      <c r="D24" s="45">
        <v>50</v>
      </c>
      <c r="E24" s="45">
        <v>6</v>
      </c>
      <c r="F24" s="45">
        <v>28</v>
      </c>
      <c r="G24" s="46">
        <v>360000</v>
      </c>
      <c r="H24" s="46">
        <f>G24*C24</f>
        <v>214200000</v>
      </c>
      <c r="I24" s="20">
        <f>H24*0.3</f>
        <v>64260000</v>
      </c>
      <c r="J24" s="46">
        <f>$I$7*36*E24</f>
        <v>17280000</v>
      </c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</row>
    <row r="25" spans="1:250" s="8" customFormat="1" ht="15.75">
      <c r="A25" s="59"/>
      <c r="B25" s="17" t="s">
        <v>11</v>
      </c>
      <c r="C25" s="49">
        <v>159</v>
      </c>
      <c r="D25" s="14">
        <v>50</v>
      </c>
      <c r="E25" s="14">
        <v>2</v>
      </c>
      <c r="F25" s="14">
        <v>12</v>
      </c>
      <c r="G25" s="51">
        <v>360000</v>
      </c>
      <c r="H25" s="51">
        <f>G25*C25</f>
        <v>57240000</v>
      </c>
      <c r="I25" s="50">
        <f>H25*0.3</f>
        <v>17172000</v>
      </c>
      <c r="J25" s="51">
        <f>$I$7*36*E25</f>
        <v>5760000</v>
      </c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  <c r="FQ25" s="19"/>
      <c r="FR25" s="19"/>
      <c r="FS25" s="19"/>
      <c r="FT25" s="19"/>
      <c r="FU25" s="19"/>
      <c r="FV25" s="19"/>
      <c r="FW25" s="19"/>
      <c r="FX25" s="19"/>
      <c r="FY25" s="19"/>
      <c r="FZ25" s="19"/>
      <c r="GA25" s="19"/>
      <c r="GB25" s="19"/>
      <c r="GC25" s="19"/>
      <c r="GD25" s="19"/>
      <c r="GE25" s="19"/>
      <c r="GF25" s="19"/>
      <c r="GG25" s="19"/>
      <c r="GH25" s="19"/>
      <c r="GI25" s="19"/>
      <c r="GJ25" s="19"/>
      <c r="GK25" s="19"/>
      <c r="GL25" s="19"/>
      <c r="GM25" s="19"/>
      <c r="GN25" s="19"/>
      <c r="GO25" s="19"/>
      <c r="GP25" s="19"/>
      <c r="GQ25" s="19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</row>
    <row r="26" spans="1:250" s="18" customFormat="1" ht="15.75">
      <c r="A26" s="12"/>
      <c r="B26" s="39" t="s">
        <v>11</v>
      </c>
      <c r="C26" s="40">
        <f>SUM(C24:C25)</f>
        <v>754</v>
      </c>
      <c r="D26" s="11">
        <v>50</v>
      </c>
      <c r="E26" s="11">
        <f>C26/D26</f>
        <v>15.08</v>
      </c>
      <c r="F26" s="40"/>
      <c r="G26" s="16">
        <v>360000</v>
      </c>
      <c r="H26" s="41">
        <f>G26*C26</f>
        <v>271440000</v>
      </c>
      <c r="I26" s="41">
        <f>H26*0.3</f>
        <v>81432000</v>
      </c>
      <c r="J26" s="16">
        <f>$I$7*36*E26</f>
        <v>43430400</v>
      </c>
    </row>
    <row r="27" spans="1:250" s="8" customFormat="1" ht="15.75">
      <c r="A27" s="58"/>
      <c r="B27" s="43" t="s">
        <v>23</v>
      </c>
      <c r="C27" s="44">
        <v>126</v>
      </c>
      <c r="D27" s="45">
        <v>43</v>
      </c>
      <c r="E27" s="45">
        <f>C27/$D$27</f>
        <v>2.9302325581395348</v>
      </c>
      <c r="F27" s="45"/>
      <c r="G27" s="46">
        <v>380000</v>
      </c>
      <c r="H27" s="60">
        <f>G27*C27</f>
        <v>47880000</v>
      </c>
      <c r="I27" s="20">
        <f>H27*0.3</f>
        <v>14364000</v>
      </c>
      <c r="J27" s="20">
        <f>$I$7*42*E27</f>
        <v>9845581.3953488376</v>
      </c>
    </row>
    <row r="28" spans="1:250" s="8" customFormat="1" ht="15.75">
      <c r="A28" s="12" t="s">
        <v>4</v>
      </c>
      <c r="B28" s="39" t="s">
        <v>23</v>
      </c>
      <c r="C28" s="11">
        <f>SUM(C27:C27)</f>
        <v>126</v>
      </c>
      <c r="D28" s="11">
        <v>43</v>
      </c>
      <c r="E28" s="11">
        <f>C28/D28</f>
        <v>2.9302325581395348</v>
      </c>
      <c r="F28" s="11"/>
      <c r="G28" s="16">
        <v>380000</v>
      </c>
      <c r="H28" s="41">
        <f>G28*C28</f>
        <v>47880000</v>
      </c>
      <c r="I28" s="41">
        <f>H28*0.3</f>
        <v>14364000</v>
      </c>
      <c r="J28" s="16">
        <f>$I$7*36*E28</f>
        <v>8439069.7674418595</v>
      </c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</row>
    <row r="29" spans="1:250" s="8" customFormat="1" ht="15.75">
      <c r="A29" s="58"/>
      <c r="H29" s="54">
        <f>H26+H28</f>
        <v>319320000</v>
      </c>
      <c r="I29" s="54">
        <f>I26+I28</f>
        <v>95796000</v>
      </c>
      <c r="J29" s="54">
        <f>J26+J28</f>
        <v>51869469.767441861</v>
      </c>
    </row>
    <row r="30" spans="1:250" s="76" customFormat="1">
      <c r="A30" s="69"/>
      <c r="B30" s="70"/>
      <c r="C30" s="10" t="s">
        <v>24</v>
      </c>
      <c r="D30" s="71">
        <v>3</v>
      </c>
      <c r="E30" s="72"/>
      <c r="F30" s="68" t="s">
        <v>13</v>
      </c>
      <c r="G30" s="73"/>
      <c r="H30" s="74">
        <v>0</v>
      </c>
      <c r="I30" s="10" t="s">
        <v>14</v>
      </c>
      <c r="J30" s="74">
        <v>15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5"/>
      <c r="BM30" s="75"/>
      <c r="BN30" s="75"/>
      <c r="BO30" s="75"/>
      <c r="BP30" s="75"/>
      <c r="BQ30" s="75"/>
      <c r="BR30" s="75"/>
      <c r="BS30" s="75"/>
      <c r="BT30" s="75"/>
      <c r="BU30" s="75"/>
      <c r="BV30" s="75"/>
      <c r="BW30" s="75"/>
      <c r="BX30" s="75"/>
      <c r="BY30" s="75"/>
      <c r="BZ30" s="75"/>
      <c r="CA30" s="75"/>
      <c r="CB30" s="75"/>
      <c r="CC30" s="75"/>
      <c r="CD30" s="75"/>
      <c r="CE30" s="75"/>
      <c r="CF30" s="75"/>
      <c r="CG30" s="75"/>
      <c r="CH30" s="75"/>
      <c r="CI30" s="75"/>
      <c r="CJ30" s="75"/>
      <c r="CK30" s="75"/>
      <c r="CL30" s="75"/>
      <c r="CM30" s="75"/>
      <c r="CN30" s="75"/>
      <c r="CO30" s="75"/>
      <c r="CP30" s="75"/>
      <c r="CQ30" s="75"/>
      <c r="CR30" s="75"/>
      <c r="CS30" s="75"/>
      <c r="CT30" s="75"/>
      <c r="CU30" s="75"/>
      <c r="CV30" s="75"/>
      <c r="CW30" s="75"/>
      <c r="CX30" s="75"/>
      <c r="CY30" s="75"/>
      <c r="CZ30" s="75"/>
      <c r="DA30" s="75"/>
      <c r="DB30" s="75"/>
      <c r="DC30" s="75"/>
      <c r="DD30" s="75"/>
      <c r="DE30" s="75"/>
      <c r="DF30" s="75"/>
      <c r="DG30" s="75"/>
      <c r="DH30" s="75"/>
      <c r="DI30" s="75"/>
      <c r="DJ30" s="75"/>
      <c r="DK30" s="75"/>
      <c r="DL30" s="75"/>
      <c r="DM30" s="75"/>
      <c r="DN30" s="75"/>
      <c r="DO30" s="75"/>
      <c r="DP30" s="75"/>
      <c r="DQ30" s="75"/>
      <c r="DR30" s="75"/>
      <c r="DS30" s="75"/>
      <c r="DT30" s="75"/>
      <c r="DU30" s="75"/>
      <c r="DV30" s="75"/>
      <c r="DW30" s="75"/>
      <c r="DX30" s="75"/>
      <c r="DY30" s="75"/>
      <c r="DZ30" s="75"/>
      <c r="EA30" s="75"/>
      <c r="EB30" s="75"/>
      <c r="EC30" s="75"/>
      <c r="ED30" s="75"/>
      <c r="EE30" s="75"/>
      <c r="EF30" s="75"/>
      <c r="EG30" s="75"/>
      <c r="EH30" s="75"/>
      <c r="EI30" s="75"/>
      <c r="EJ30" s="75"/>
      <c r="EK30" s="75"/>
      <c r="EL30" s="75"/>
      <c r="EM30" s="75"/>
      <c r="EN30" s="75"/>
      <c r="EO30" s="75"/>
      <c r="EP30" s="75"/>
      <c r="EQ30" s="75"/>
      <c r="ER30" s="75"/>
      <c r="ES30" s="75"/>
      <c r="ET30" s="75"/>
      <c r="EU30" s="75"/>
      <c r="EV30" s="75"/>
      <c r="EW30" s="75"/>
      <c r="EX30" s="75"/>
      <c r="EY30" s="75"/>
      <c r="EZ30" s="75"/>
      <c r="FA30" s="75"/>
      <c r="FB30" s="75"/>
      <c r="FC30" s="75"/>
      <c r="FD30" s="75"/>
      <c r="FE30" s="75"/>
      <c r="FF30" s="75"/>
      <c r="FG30" s="75"/>
      <c r="FH30" s="75"/>
      <c r="FI30" s="75"/>
      <c r="FJ30" s="75"/>
      <c r="FK30" s="75"/>
      <c r="FL30" s="75"/>
      <c r="FM30" s="75"/>
      <c r="FN30" s="75"/>
      <c r="FO30" s="75"/>
      <c r="FP30" s="75"/>
      <c r="FQ30" s="75"/>
      <c r="FR30" s="75"/>
      <c r="FS30" s="75"/>
      <c r="FT30" s="75"/>
      <c r="FU30" s="75"/>
      <c r="FV30" s="75"/>
      <c r="FW30" s="75"/>
      <c r="FX30" s="75"/>
      <c r="FY30" s="75"/>
      <c r="FZ30" s="75"/>
      <c r="GA30" s="75"/>
      <c r="GB30" s="75"/>
      <c r="GC30" s="75"/>
      <c r="GD30" s="75"/>
      <c r="GE30" s="75"/>
      <c r="GF30" s="75"/>
      <c r="GG30" s="75"/>
      <c r="GH30" s="75"/>
      <c r="GI30" s="75"/>
      <c r="GJ30" s="75"/>
      <c r="GK30" s="75"/>
      <c r="GL30" s="75"/>
      <c r="GM30" s="75"/>
      <c r="GN30" s="75"/>
      <c r="GO30" s="75"/>
      <c r="GP30" s="75"/>
      <c r="GQ30" s="75"/>
      <c r="GR30" s="75"/>
      <c r="GS30" s="75"/>
      <c r="GT30" s="75"/>
      <c r="GU30" s="75"/>
      <c r="GV30" s="75"/>
      <c r="GW30" s="75"/>
      <c r="GX30" s="75"/>
      <c r="GY30" s="75"/>
      <c r="GZ30" s="75"/>
      <c r="HA30" s="75"/>
      <c r="HB30" s="75"/>
      <c r="HC30" s="75"/>
      <c r="HD30" s="75"/>
      <c r="HE30" s="75"/>
      <c r="HF30" s="75"/>
      <c r="HG30" s="75"/>
      <c r="HH30" s="75"/>
      <c r="HI30" s="75"/>
      <c r="HJ30" s="75"/>
      <c r="HK30" s="75"/>
      <c r="HL30" s="75"/>
      <c r="HM30" s="75"/>
      <c r="HN30" s="75"/>
      <c r="HO30" s="75"/>
      <c r="HP30" s="75"/>
      <c r="HQ30" s="75"/>
      <c r="HR30" s="75"/>
      <c r="HS30" s="75"/>
      <c r="HT30" s="75"/>
      <c r="HU30" s="75"/>
      <c r="HV30" s="75"/>
      <c r="HW30" s="75"/>
      <c r="HX30" s="75"/>
      <c r="HY30" s="75"/>
      <c r="HZ30" s="75"/>
      <c r="IA30" s="75"/>
      <c r="IB30" s="75"/>
      <c r="IC30" s="75"/>
      <c r="ID30" s="75"/>
      <c r="IE30" s="75"/>
      <c r="IF30" s="75"/>
      <c r="IG30" s="75"/>
      <c r="IH30" s="75"/>
      <c r="II30" s="75"/>
      <c r="IJ30" s="75"/>
      <c r="IK30" s="75"/>
      <c r="IL30" s="75"/>
      <c r="IM30" s="75"/>
      <c r="IN30" s="75"/>
      <c r="IO30" s="75"/>
      <c r="IP30" s="75"/>
    </row>
    <row r="31" spans="1:250" s="8" customFormat="1" ht="15.75">
      <c r="A31" s="58"/>
    </row>
    <row r="32" spans="1:250" s="8" customFormat="1" ht="15.75">
      <c r="A32" s="12" t="s">
        <v>28</v>
      </c>
    </row>
    <row r="33" spans="1:250" s="8" customFormat="1" ht="15.75">
      <c r="A33" s="12"/>
    </row>
    <row r="34" spans="1:250" s="65" customFormat="1" ht="47.25">
      <c r="A34" s="21"/>
      <c r="B34" s="22" t="s">
        <v>9</v>
      </c>
      <c r="C34" s="22" t="s">
        <v>8</v>
      </c>
      <c r="D34" s="23" t="s">
        <v>0</v>
      </c>
      <c r="E34" s="23" t="s">
        <v>1</v>
      </c>
      <c r="F34" s="23" t="s">
        <v>2</v>
      </c>
      <c r="G34" s="23" t="s">
        <v>5</v>
      </c>
      <c r="H34" s="23" t="s">
        <v>6</v>
      </c>
      <c r="I34" s="23" t="s">
        <v>7</v>
      </c>
      <c r="J34" s="23" t="s">
        <v>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</row>
    <row r="35" spans="1:250" s="18" customFormat="1" ht="15.75">
      <c r="A35" s="58"/>
      <c r="B35" s="43" t="s">
        <v>23</v>
      </c>
      <c r="C35" s="44">
        <v>595</v>
      </c>
      <c r="D35" s="45">
        <v>50</v>
      </c>
      <c r="E35" s="45">
        <v>6</v>
      </c>
      <c r="F35" s="45">
        <v>28</v>
      </c>
      <c r="G35" s="46">
        <v>360000</v>
      </c>
      <c r="H35" s="46">
        <f t="shared" ref="H35:H37" si="2">G35*C35</f>
        <v>214200000</v>
      </c>
      <c r="I35" s="20">
        <f t="shared" ref="I35:I37" si="3">H35*0.3</f>
        <v>64260000</v>
      </c>
      <c r="J35" s="46">
        <f>$I$7*36*E35</f>
        <v>17280000</v>
      </c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</row>
    <row r="36" spans="1:250" s="8" customFormat="1" ht="15.75">
      <c r="A36" s="59"/>
      <c r="B36" s="17" t="s">
        <v>23</v>
      </c>
      <c r="C36" s="49">
        <v>159</v>
      </c>
      <c r="D36" s="14">
        <v>50</v>
      </c>
      <c r="E36" s="14">
        <v>2</v>
      </c>
      <c r="F36" s="14">
        <v>12</v>
      </c>
      <c r="G36" s="51">
        <v>360000</v>
      </c>
      <c r="H36" s="51">
        <f t="shared" si="2"/>
        <v>57240000</v>
      </c>
      <c r="I36" s="50">
        <f t="shared" si="3"/>
        <v>17172000</v>
      </c>
      <c r="J36" s="51">
        <f>$I$7*36*E36</f>
        <v>5760000</v>
      </c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</row>
    <row r="37" spans="1:250" s="18" customFormat="1" ht="15.75">
      <c r="A37" s="12" t="s">
        <v>4</v>
      </c>
      <c r="B37" s="39" t="s">
        <v>23</v>
      </c>
      <c r="C37" s="40">
        <f>SUM(C35:C36)</f>
        <v>754</v>
      </c>
      <c r="D37" s="11">
        <v>50</v>
      </c>
      <c r="E37" s="11">
        <f>C37/D37</f>
        <v>15.08</v>
      </c>
      <c r="F37" s="40"/>
      <c r="G37" s="16">
        <v>360000</v>
      </c>
      <c r="H37" s="41">
        <f t="shared" si="2"/>
        <v>271440000</v>
      </c>
      <c r="I37" s="41">
        <f t="shared" si="3"/>
        <v>81432000</v>
      </c>
      <c r="J37" s="16">
        <f>$I$7*36*E37</f>
        <v>43430400</v>
      </c>
    </row>
    <row r="38" spans="1:250" s="8" customFormat="1" ht="15.75">
      <c r="A38" s="12"/>
      <c r="B38" s="13"/>
      <c r="C38" s="15"/>
      <c r="D38" s="55"/>
      <c r="E38" s="15"/>
      <c r="F38" s="11" t="s">
        <v>25</v>
      </c>
      <c r="G38" s="16"/>
      <c r="H38" s="61">
        <v>15</v>
      </c>
      <c r="I38" s="15"/>
      <c r="J38" s="62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8"/>
      <c r="HK38" s="18"/>
      <c r="HL38" s="18"/>
      <c r="HM38" s="18"/>
      <c r="HN38" s="18"/>
      <c r="HO38" s="18"/>
      <c r="HP38" s="18"/>
      <c r="HQ38" s="18"/>
      <c r="HR38" s="18"/>
      <c r="HS38" s="18"/>
      <c r="HT38" s="18"/>
      <c r="HU38" s="18"/>
      <c r="HV38" s="18"/>
      <c r="HW38" s="18"/>
      <c r="HX38" s="18"/>
      <c r="HY38" s="18"/>
      <c r="HZ38" s="18"/>
      <c r="IA38" s="18"/>
      <c r="IB38" s="18"/>
      <c r="IC38" s="18"/>
      <c r="ID38" s="18"/>
      <c r="IE38" s="18"/>
      <c r="IF38" s="18"/>
      <c r="IG38" s="18"/>
      <c r="IH38" s="18"/>
      <c r="II38" s="18"/>
      <c r="IJ38" s="18"/>
      <c r="IK38" s="18"/>
      <c r="IL38" s="18"/>
      <c r="IM38" s="18"/>
      <c r="IN38" s="18"/>
      <c r="IO38" s="18"/>
      <c r="IP38" s="18"/>
    </row>
  </sheetData>
  <mergeCells count="183">
    <mergeCell ref="G1:I1"/>
    <mergeCell ref="AY1:BB1"/>
    <mergeCell ref="BC1:BF1"/>
    <mergeCell ref="BG1:BJ1"/>
    <mergeCell ref="AA1:AD1"/>
    <mergeCell ref="AE1:AH1"/>
    <mergeCell ref="AI1:AL1"/>
    <mergeCell ref="AM1:AP1"/>
    <mergeCell ref="AQ1:AT1"/>
    <mergeCell ref="AU1:AX1"/>
    <mergeCell ref="K1:N1"/>
    <mergeCell ref="O1:R1"/>
    <mergeCell ref="S1:V1"/>
    <mergeCell ref="W1:Z1"/>
    <mergeCell ref="BW1:BZ1"/>
    <mergeCell ref="CA1:CD1"/>
    <mergeCell ref="CE1:CH1"/>
    <mergeCell ref="CI1:CL1"/>
    <mergeCell ref="CM1:CP1"/>
    <mergeCell ref="CQ1:CT1"/>
    <mergeCell ref="BK1:BN1"/>
    <mergeCell ref="BO1:BR1"/>
    <mergeCell ref="BS1:BV1"/>
    <mergeCell ref="DS1:DV1"/>
    <mergeCell ref="DW1:DZ1"/>
    <mergeCell ref="EA1:ED1"/>
    <mergeCell ref="EE1:EH1"/>
    <mergeCell ref="EI1:EL1"/>
    <mergeCell ref="EM1:EP1"/>
    <mergeCell ref="CU1:CX1"/>
    <mergeCell ref="CY1:DB1"/>
    <mergeCell ref="DC1:DF1"/>
    <mergeCell ref="DG1:DJ1"/>
    <mergeCell ref="DK1:DN1"/>
    <mergeCell ref="DO1:DR1"/>
    <mergeCell ref="HG1:HJ1"/>
    <mergeCell ref="FO1:FR1"/>
    <mergeCell ref="FS1:FV1"/>
    <mergeCell ref="FW1:FZ1"/>
    <mergeCell ref="GA1:GD1"/>
    <mergeCell ref="GE1:GH1"/>
    <mergeCell ref="GI1:GL1"/>
    <mergeCell ref="EQ1:ET1"/>
    <mergeCell ref="EU1:EX1"/>
    <mergeCell ref="EY1:FB1"/>
    <mergeCell ref="FC1:FF1"/>
    <mergeCell ref="FG1:FJ1"/>
    <mergeCell ref="FK1:FN1"/>
    <mergeCell ref="AE2:AH2"/>
    <mergeCell ref="AI2:AL2"/>
    <mergeCell ref="AM2:AP2"/>
    <mergeCell ref="AQ2:AT2"/>
    <mergeCell ref="AU2:AX2"/>
    <mergeCell ref="AY2:BB2"/>
    <mergeCell ref="II1:IL1"/>
    <mergeCell ref="IM1:IP1"/>
    <mergeCell ref="K2:N2"/>
    <mergeCell ref="O2:R2"/>
    <mergeCell ref="S2:V2"/>
    <mergeCell ref="W2:Z2"/>
    <mergeCell ref="AA2:AD2"/>
    <mergeCell ref="HK1:HN1"/>
    <mergeCell ref="HO1:HR1"/>
    <mergeCell ref="HS1:HV1"/>
    <mergeCell ref="HW1:HZ1"/>
    <mergeCell ref="IA1:ID1"/>
    <mergeCell ref="IE1:IH1"/>
    <mergeCell ref="GM1:GP1"/>
    <mergeCell ref="GQ1:GT1"/>
    <mergeCell ref="GU1:GX1"/>
    <mergeCell ref="GY1:HB1"/>
    <mergeCell ref="HC1:HF1"/>
    <mergeCell ref="CA2:CD2"/>
    <mergeCell ref="CE2:CH2"/>
    <mergeCell ref="CI2:CL2"/>
    <mergeCell ref="CM2:CP2"/>
    <mergeCell ref="CQ2:CT2"/>
    <mergeCell ref="CU2:CX2"/>
    <mergeCell ref="BC2:BF2"/>
    <mergeCell ref="BG2:BJ2"/>
    <mergeCell ref="BK2:BN2"/>
    <mergeCell ref="BO2:BR2"/>
    <mergeCell ref="BS2:BV2"/>
    <mergeCell ref="BW2:BZ2"/>
    <mergeCell ref="DW2:DZ2"/>
    <mergeCell ref="EA2:ED2"/>
    <mergeCell ref="EE2:EH2"/>
    <mergeCell ref="EI2:EL2"/>
    <mergeCell ref="EM2:EP2"/>
    <mergeCell ref="EQ2:ET2"/>
    <mergeCell ref="CY2:DB2"/>
    <mergeCell ref="DC2:DF2"/>
    <mergeCell ref="DG2:DJ2"/>
    <mergeCell ref="DK2:DN2"/>
    <mergeCell ref="DO2:DR2"/>
    <mergeCell ref="DS2:DV2"/>
    <mergeCell ref="HG2:HJ2"/>
    <mergeCell ref="HK2:HN2"/>
    <mergeCell ref="FS2:FV2"/>
    <mergeCell ref="FW2:FZ2"/>
    <mergeCell ref="GA2:GD2"/>
    <mergeCell ref="GE2:GH2"/>
    <mergeCell ref="GI2:GL2"/>
    <mergeCell ref="GM2:GP2"/>
    <mergeCell ref="EU2:EX2"/>
    <mergeCell ref="EY2:FB2"/>
    <mergeCell ref="FC2:FF2"/>
    <mergeCell ref="FG2:FJ2"/>
    <mergeCell ref="FK2:FN2"/>
    <mergeCell ref="FO2:FR2"/>
    <mergeCell ref="AM3:AP3"/>
    <mergeCell ref="AQ3:AT3"/>
    <mergeCell ref="AU3:AX3"/>
    <mergeCell ref="AY3:BB3"/>
    <mergeCell ref="BC3:BF3"/>
    <mergeCell ref="BG3:BJ3"/>
    <mergeCell ref="IM2:IP2"/>
    <mergeCell ref="K3:N3"/>
    <mergeCell ref="O3:R3"/>
    <mergeCell ref="S3:V3"/>
    <mergeCell ref="W3:Z3"/>
    <mergeCell ref="AA3:AD3"/>
    <mergeCell ref="AE3:AH3"/>
    <mergeCell ref="AI3:AL3"/>
    <mergeCell ref="HO2:HR2"/>
    <mergeCell ref="HS2:HV2"/>
    <mergeCell ref="HW2:HZ2"/>
    <mergeCell ref="IA2:ID2"/>
    <mergeCell ref="IE2:IH2"/>
    <mergeCell ref="II2:IL2"/>
    <mergeCell ref="GQ2:GT2"/>
    <mergeCell ref="GU2:GX2"/>
    <mergeCell ref="GY2:HB2"/>
    <mergeCell ref="HC2:HF2"/>
    <mergeCell ref="CI3:CL3"/>
    <mergeCell ref="CM3:CP3"/>
    <mergeCell ref="CQ3:CT3"/>
    <mergeCell ref="CU3:CX3"/>
    <mergeCell ref="CY3:DB3"/>
    <mergeCell ref="DC3:DF3"/>
    <mergeCell ref="BK3:BN3"/>
    <mergeCell ref="BO3:BR3"/>
    <mergeCell ref="BS3:BV3"/>
    <mergeCell ref="BW3:BZ3"/>
    <mergeCell ref="CA3:CD3"/>
    <mergeCell ref="CE3:CH3"/>
    <mergeCell ref="FW3:FZ3"/>
    <mergeCell ref="EE3:EH3"/>
    <mergeCell ref="EI3:EL3"/>
    <mergeCell ref="EM3:EP3"/>
    <mergeCell ref="EQ3:ET3"/>
    <mergeCell ref="EU3:EX3"/>
    <mergeCell ref="EY3:FB3"/>
    <mergeCell ref="DG3:DJ3"/>
    <mergeCell ref="DK3:DN3"/>
    <mergeCell ref="DO3:DR3"/>
    <mergeCell ref="DS3:DV3"/>
    <mergeCell ref="DW3:DZ3"/>
    <mergeCell ref="EA3:ED3"/>
    <mergeCell ref="I3:J3"/>
    <mergeCell ref="HW3:HZ3"/>
    <mergeCell ref="IA3:ID3"/>
    <mergeCell ref="IE3:IH3"/>
    <mergeCell ref="II3:IL3"/>
    <mergeCell ref="IM3:IP3"/>
    <mergeCell ref="G2:I2"/>
    <mergeCell ref="GY3:HB3"/>
    <mergeCell ref="HC3:HF3"/>
    <mergeCell ref="HG3:HJ3"/>
    <mergeCell ref="HK3:HN3"/>
    <mergeCell ref="HO3:HR3"/>
    <mergeCell ref="HS3:HV3"/>
    <mergeCell ref="GA3:GD3"/>
    <mergeCell ref="GE3:GH3"/>
    <mergeCell ref="GI3:GL3"/>
    <mergeCell ref="GM3:GP3"/>
    <mergeCell ref="GQ3:GT3"/>
    <mergeCell ref="GU3:GX3"/>
    <mergeCell ref="FC3:FF3"/>
    <mergeCell ref="FG3:FJ3"/>
    <mergeCell ref="FK3:FN3"/>
    <mergeCell ref="FO3:FR3"/>
    <mergeCell ref="FS3:FV3"/>
  </mergeCells>
  <pageMargins left="0.2" right="0.2" top="0.5" bottom="0.5" header="0.3" footer="0.3"/>
  <pageSetup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Chi GV</vt:lpstr>
      <vt:lpstr>Sheet2</vt:lpstr>
      <vt:lpstr>Sheet3</vt:lpstr>
      <vt:lpstr>'Chi GV'!Print_Area</vt:lpstr>
    </vt:vector>
  </TitlesOfParts>
  <Company>Version 5.1 build 2600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Microsoft Windows</cp:lastModifiedBy>
  <cp:lastPrinted>2015-08-29T16:43:48Z</cp:lastPrinted>
  <dcterms:created xsi:type="dcterms:W3CDTF">2015-03-24T16:03:00Z</dcterms:created>
  <dcterms:modified xsi:type="dcterms:W3CDTF">2015-09-04T14:48:33Z</dcterms:modified>
</cp:coreProperties>
</file>